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KAYAMA\Desktop\"/>
    </mc:Choice>
  </mc:AlternateContent>
  <xr:revisionPtr revIDLastSave="0" documentId="8_{25BDD608-38C2-4AA9-A0A9-D4E99445E428}" xr6:coauthVersionLast="43" xr6:coauthVersionMax="43" xr10:uidLastSave="{00000000-0000-0000-0000-000000000000}"/>
  <bookViews>
    <workbookView xWindow="-120" yWindow="-120" windowWidth="20730" windowHeight="11160" xr2:uid="{00D8D034-E1CF-42EC-B686-0B785931CEEA}"/>
  </bookViews>
  <sheets>
    <sheet name="第二号第一様式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4" i="1" l="1"/>
  <c r="G43" i="1"/>
  <c r="G42" i="1"/>
  <c r="G40" i="1"/>
  <c r="E38" i="1"/>
  <c r="F37" i="1"/>
  <c r="G37" i="1" s="1"/>
  <c r="E37" i="1"/>
  <c r="G36" i="1"/>
  <c r="G35" i="1"/>
  <c r="G34" i="1"/>
  <c r="F33" i="1"/>
  <c r="F38" i="1" s="1"/>
  <c r="E33" i="1"/>
  <c r="G33" i="1" s="1"/>
  <c r="G32" i="1"/>
  <c r="G31" i="1"/>
  <c r="G30" i="1"/>
  <c r="F27" i="1"/>
  <c r="E27" i="1"/>
  <c r="G27" i="1" s="1"/>
  <c r="G26" i="1"/>
  <c r="G25" i="1"/>
  <c r="G24" i="1"/>
  <c r="F24" i="1"/>
  <c r="F28" i="1" s="1"/>
  <c r="E24" i="1"/>
  <c r="E28" i="1" s="1"/>
  <c r="G28" i="1" s="1"/>
  <c r="G23" i="1"/>
  <c r="G22" i="1"/>
  <c r="G21" i="1"/>
  <c r="F19" i="1"/>
  <c r="G19" i="1" s="1"/>
  <c r="E19" i="1"/>
  <c r="G18" i="1"/>
  <c r="G17" i="1"/>
  <c r="G16" i="1"/>
  <c r="G15" i="1"/>
  <c r="G14" i="1"/>
  <c r="G13" i="1"/>
  <c r="F12" i="1"/>
  <c r="F20" i="1" s="1"/>
  <c r="F29" i="1" s="1"/>
  <c r="E12" i="1"/>
  <c r="G12" i="1" s="1"/>
  <c r="G11" i="1"/>
  <c r="G10" i="1"/>
  <c r="G9" i="1"/>
  <c r="G8" i="1"/>
  <c r="F39" i="1" l="1"/>
  <c r="F41" i="1" s="1"/>
  <c r="F45" i="1" s="1"/>
  <c r="G38" i="1"/>
  <c r="E20" i="1"/>
  <c r="G20" i="1" l="1"/>
  <c r="E29" i="1"/>
  <c r="E39" i="1" l="1"/>
  <c r="G29" i="1"/>
  <c r="E41" i="1" l="1"/>
  <c r="G39" i="1"/>
  <c r="E45" i="1" l="1"/>
  <c r="G45" i="1" s="1"/>
  <c r="G41" i="1"/>
</calcChain>
</file>

<file path=xl/sharedStrings.xml><?xml version="1.0" encoding="utf-8"?>
<sst xmlns="http://schemas.openxmlformats.org/spreadsheetml/2006/main" count="56" uniqueCount="52">
  <si>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</si>
  <si>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</si>
  <si>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（自）平成30年4月1日  （至）平成31年3月31日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</si>
  <si>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</si>
  <si>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</si>
  <si>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</si>
  <si>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</si>
  <si>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</si>
  <si>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</si>
  <si>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</si>
  <si>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</si>
  <si>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老人福祉事業収益</t>
  </si>
  <si>
    <t>児童福祉事業収益</t>
  </si>
  <si>
    <t>経常経費寄附金収益</t>
  </si>
  <si>
    <t>サービス活動収益計（１）</t>
  </si>
  <si>
    <t>費用</t>
  </si>
  <si>
    <t>人件費</t>
  </si>
  <si>
    <t>事業費</t>
  </si>
  <si>
    <t>事務費</t>
  </si>
  <si>
    <t>減価償却費</t>
  </si>
  <si>
    <t>国庫補助金等特別積立金取崩額</t>
  </si>
  <si>
    <t>徴収不能引当金繰入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</si>
  <si>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</si>
  <si>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</si>
  <si>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</si>
  <si>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</si>
  <si>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</si>
  <si>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その他のサービス活動外収益</t>
  </si>
  <si>
    <t>サービス活動外収益計（４）</t>
  </si>
  <si>
    <t>支払利息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</si>
  <si>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</si>
  <si>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</si>
  <si>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</si>
  <si>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</si>
  <si>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</si>
  <si>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</si>
  <si>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</si>
  <si>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固定資産売却益</t>
  </si>
  <si>
    <t>特別収益計（８）</t>
  </si>
  <si>
    <t>基本金組入額</t>
  </si>
  <si>
    <t>固定資産売却損・処分損</t>
  </si>
  <si>
    <t>国庫補助金等特別積立金積立額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</si>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</sst>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horizontal="left" vertical="center" textRotation="255"/>
    </xf>
    <xf numFmtId="0" fontId="7" fillId="0" borderId="2" xfId="2" applyFont="1" applyBorder="1" applyAlignment="1">
      <alignment horizontal="left" vertical="top" shrinkToFit="1"/>
    </xf>
    <xf numFmtId="176" fontId="9" fillId="0" borderId="2" xfId="2" applyNumberFormat="1" applyFont="1" applyBorder="1" applyAlignment="1" applyProtection="1">
      <alignment vertical="top" shrinkToFit="1"/>
      <protection locked="0"/>
    </xf>
    <xf numFmtId="176" fontId="9" fillId="0" borderId="2" xfId="0" applyNumberFormat="1" applyFont="1" applyBorder="1" applyProtection="1">
      <alignment vertical="center"/>
      <protection locked="0"/>
    </xf>
    <xf numFmtId="0" fontId="7" fillId="0" borderId="3" xfId="2" applyFont="1" applyBorder="1" applyAlignment="1">
      <alignment horizontal="left" vertical="center" textRotation="255"/>
    </xf>
    <xf numFmtId="0" fontId="7" fillId="0" borderId="3" xfId="2" applyFont="1" applyBorder="1" applyAlignment="1">
      <alignment horizontal="left"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horizontal="left" vertical="center" textRotation="255"/>
    </xf>
    <xf numFmtId="0" fontId="7" fillId="0" borderId="1" xfId="2" applyFont="1" applyBorder="1" applyAlignment="1">
      <alignment horizontal="left"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176" fontId="9" fillId="0" borderId="1" xfId="0" applyNumberFormat="1" applyFont="1" applyBorder="1" applyProtection="1">
      <alignment vertical="center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 shrinkToFit="1"/>
    </xf>
    <xf numFmtId="176" fontId="9" fillId="0" borderId="7" xfId="2" applyNumberFormat="1" applyFont="1" applyBorder="1" applyAlignment="1" applyProtection="1">
      <alignment vertical="center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horizontal="left" vertical="top" shrinkToFit="1"/>
    </xf>
    <xf numFmtId="176" fontId="9" fillId="0" borderId="10" xfId="2" applyNumberFormat="1" applyFont="1" applyBorder="1" applyAlignment="1" applyProtection="1">
      <alignment vertical="top" shrinkToFit="1"/>
      <protection locked="0"/>
    </xf>
    <xf numFmtId="0" fontId="7" fillId="0" borderId="5" xfId="2" applyFont="1" applyBorder="1">
      <alignment horizontal="left" vertical="top"/>
    </xf>
    <xf numFmtId="0" fontId="7" fillId="0" borderId="6" xfId="2" applyFont="1" applyBorder="1" applyAlignment="1">
      <alignment horizontal="left" vertical="top" shrinkToFit="1"/>
    </xf>
    <xf numFmtId="176" fontId="9" fillId="0" borderId="6" xfId="2" applyNumberFormat="1" applyFont="1" applyBorder="1" applyAlignment="1" applyProtection="1">
      <alignment vertical="top" shrinkToFit="1"/>
      <protection locked="0"/>
    </xf>
    <xf numFmtId="0" fontId="7" fillId="0" borderId="2" xfId="2" applyFont="1" applyBorder="1" applyAlignment="1">
      <alignment vertical="center" textRotation="255" shrinkToFit="1"/>
    </xf>
    <xf numFmtId="0" fontId="7" fillId="0" borderId="3" xfId="2" applyFont="1" applyBorder="1" applyAlignment="1">
      <alignment vertical="center" textRotation="255" shrinkToFit="1"/>
    </xf>
    <xf numFmtId="0" fontId="7" fillId="0" borderId="4" xfId="2" applyFont="1" applyBorder="1" applyAlignment="1">
      <alignment vertical="center" textRotation="255" shrinkToFit="1"/>
    </xf>
  </cellXfs>
  <cellStyles count="3">
    <cellStyle name="標準" xfId="0" builtinId="0"/>
    <cellStyle name="標準 2" xfId="2" xr:uid="{1AF3A2E8-BA54-448E-BCD6-644E85D2C1EF}"/>
    <cellStyle name="標準 3" xfId="1" xr:uid="{70B33505-01A5-4227-9C64-98653AFC8A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7853B-1A89-485C-AE60-15A65E33D0E5}">
  <sheetPr>
    <pageSetUpPr fitToPage="1"/>
  </sheetPr>
  <dimension ref="B2:G45"/>
  <sheetViews>
    <sheetView showGridLines="0" tabSelected="1" workbookViewId="0"/>
  </sheetViews>
  <sheetFormatPr defaultRowHeight="18.75" x14ac:dyDescent="0.4"/>
  <cols>
    <col min="1" max="3" width="2.875" customWidth="1"/>
    <col min="4" max="4" width="60.25" customWidth="1"/>
    <col min="5" max="7" width="20.75" customWidth="1"/>
  </cols>
  <sheetData>
    <row r="2" spans="2:7" ht="21" x14ac:dyDescent="0.4">
      <c r="B2" s="1"/>
      <c r="C2" s="1"/>
      <c r="D2" s="1"/>
      <c r="E2" s="2"/>
      <c r="F2" s="2"/>
      <c r="G2" s="3" t="s">
        <v>0</v>
      </c>
    </row>
    <row r="3" spans="2:7" ht="21" x14ac:dyDescent="0.4">
      <c r="B3" s="4" t="s">
        <v>1</v>
      </c>
      <c r="C3" s="4"/>
      <c r="D3" s="4"/>
      <c r="E3" s="4"/>
      <c r="F3" s="4"/>
      <c r="G3" s="4"/>
    </row>
    <row r="4" spans="2:7" x14ac:dyDescent="0.4">
      <c r="B4" s="5"/>
      <c r="C4" s="5"/>
      <c r="D4" s="5"/>
      <c r="E4" s="5"/>
      <c r="F4" s="5"/>
      <c r="G4" s="2"/>
    </row>
    <row r="5" spans="2:7" ht="21" x14ac:dyDescent="0.4">
      <c r="B5" s="6" t="s">
        <v>2</v>
      </c>
      <c r="C5" s="6"/>
      <c r="D5" s="6"/>
      <c r="E5" s="6"/>
      <c r="F5" s="6"/>
      <c r="G5" s="6"/>
    </row>
    <row r="6" spans="2:7" x14ac:dyDescent="0.4">
      <c r="B6" s="7"/>
      <c r="C6" s="7"/>
      <c r="D6" s="7"/>
      <c r="E6" s="7"/>
      <c r="F6" s="2"/>
      <c r="G6" s="7" t="s">
        <v>3</v>
      </c>
    </row>
    <row r="7" spans="2:7" x14ac:dyDescent="0.4">
      <c r="B7" s="8" t="s">
        <v>4</v>
      </c>
      <c r="C7" s="8"/>
      <c r="D7" s="8"/>
      <c r="E7" s="9" t="s">
        <v>5</v>
      </c>
      <c r="F7" s="9" t="s">
        <v>6</v>
      </c>
      <c r="G7" s="9" t="s">
        <v>7</v>
      </c>
    </row>
    <row r="8" spans="2:7" x14ac:dyDescent="0.4">
      <c r="B8" s="10" t="s">
        <v>8</v>
      </c>
      <c r="C8" s="10" t="s">
        <v>9</v>
      </c>
      <c r="D8" s="11" t="s">
        <v>10</v>
      </c>
      <c r="E8" s="12">
        <v>44387267</v>
      </c>
      <c r="F8" s="13">
        <v>38172328</v>
      </c>
      <c r="G8" s="12">
        <f>E8-F8</f>
        <v>6214939</v>
      </c>
    </row>
    <row r="9" spans="2:7" x14ac:dyDescent="0.4">
      <c r="B9" s="14"/>
      <c r="C9" s="14"/>
      <c r="D9" s="15" t="s">
        <v>11</v>
      </c>
      <c r="E9" s="16">
        <v>92203714</v>
      </c>
      <c r="F9" s="17">
        <v>86002008</v>
      </c>
      <c r="G9" s="16">
        <f t="shared" ref="G9:G45" si="0">E9-F9</f>
        <v>6201706</v>
      </c>
    </row>
    <row r="10" spans="2:7" x14ac:dyDescent="0.4">
      <c r="B10" s="14"/>
      <c r="C10" s="14"/>
      <c r="D10" s="15" t="s">
        <v>12</v>
      </c>
      <c r="E10" s="16">
        <v>330147193</v>
      </c>
      <c r="F10" s="17">
        <v>318771024</v>
      </c>
      <c r="G10" s="16">
        <f t="shared" si="0"/>
        <v>11376169</v>
      </c>
    </row>
    <row r="11" spans="2:7" x14ac:dyDescent="0.4">
      <c r="B11" s="14"/>
      <c r="C11" s="14"/>
      <c r="D11" s="15" t="s">
        <v>13</v>
      </c>
      <c r="E11" s="16">
        <v>12397653</v>
      </c>
      <c r="F11" s="18">
        <v>8497101</v>
      </c>
      <c r="G11" s="16">
        <f t="shared" si="0"/>
        <v>3900552</v>
      </c>
    </row>
    <row r="12" spans="2:7" x14ac:dyDescent="0.4">
      <c r="B12" s="14"/>
      <c r="C12" s="19"/>
      <c r="D12" s="20" t="s">
        <v>14</v>
      </c>
      <c r="E12" s="21">
        <f>+E8+E9+E10+E11</f>
        <v>479135827</v>
      </c>
      <c r="F12" s="22">
        <f>+F8+F9+F10+F11</f>
        <v>451442461</v>
      </c>
      <c r="G12" s="21">
        <f t="shared" si="0"/>
        <v>27693366</v>
      </c>
    </row>
    <row r="13" spans="2:7" x14ac:dyDescent="0.4">
      <c r="B13" s="14"/>
      <c r="C13" s="10" t="s">
        <v>15</v>
      </c>
      <c r="D13" s="15" t="s">
        <v>16</v>
      </c>
      <c r="E13" s="16">
        <v>310876005</v>
      </c>
      <c r="F13" s="13">
        <v>291201998</v>
      </c>
      <c r="G13" s="16">
        <f t="shared" si="0"/>
        <v>19674007</v>
      </c>
    </row>
    <row r="14" spans="2:7" x14ac:dyDescent="0.4">
      <c r="B14" s="14"/>
      <c r="C14" s="14"/>
      <c r="D14" s="15" t="s">
        <v>17</v>
      </c>
      <c r="E14" s="16">
        <v>84760423</v>
      </c>
      <c r="F14" s="17">
        <v>83728444</v>
      </c>
      <c r="G14" s="16">
        <f t="shared" si="0"/>
        <v>1031979</v>
      </c>
    </row>
    <row r="15" spans="2:7" x14ac:dyDescent="0.4">
      <c r="B15" s="14"/>
      <c r="C15" s="14"/>
      <c r="D15" s="15" t="s">
        <v>18</v>
      </c>
      <c r="E15" s="16">
        <v>30165697</v>
      </c>
      <c r="F15" s="17">
        <v>31422315</v>
      </c>
      <c r="G15" s="16">
        <f t="shared" si="0"/>
        <v>-1256618</v>
      </c>
    </row>
    <row r="16" spans="2:7" x14ac:dyDescent="0.4">
      <c r="B16" s="14"/>
      <c r="C16" s="14"/>
      <c r="D16" s="15" t="s">
        <v>19</v>
      </c>
      <c r="E16" s="16">
        <v>16686160</v>
      </c>
      <c r="F16" s="17">
        <v>17176293</v>
      </c>
      <c r="G16" s="16">
        <f t="shared" si="0"/>
        <v>-490133</v>
      </c>
    </row>
    <row r="17" spans="2:7" x14ac:dyDescent="0.4">
      <c r="B17" s="14"/>
      <c r="C17" s="14"/>
      <c r="D17" s="15" t="s">
        <v>20</v>
      </c>
      <c r="E17" s="16">
        <v>-6280854</v>
      </c>
      <c r="F17" s="17">
        <v>-6426546</v>
      </c>
      <c r="G17" s="16">
        <f t="shared" si="0"/>
        <v>145692</v>
      </c>
    </row>
    <row r="18" spans="2:7" x14ac:dyDescent="0.4">
      <c r="B18" s="14"/>
      <c r="C18" s="14"/>
      <c r="D18" s="15" t="s">
        <v>21</v>
      </c>
      <c r="E18" s="16">
        <v>343000</v>
      </c>
      <c r="F18" s="18">
        <v>750000</v>
      </c>
      <c r="G18" s="16">
        <f t="shared" si="0"/>
        <v>-407000</v>
      </c>
    </row>
    <row r="19" spans="2:7" x14ac:dyDescent="0.4">
      <c r="B19" s="14"/>
      <c r="C19" s="19"/>
      <c r="D19" s="20" t="s">
        <v>22</v>
      </c>
      <c r="E19" s="21">
        <f>+E13+E14+E15+E16+E17+E18</f>
        <v>436550431</v>
      </c>
      <c r="F19" s="22">
        <f>+F13+F14+F15+F16+F17+F18</f>
        <v>417852504</v>
      </c>
      <c r="G19" s="21">
        <f t="shared" si="0"/>
        <v>18697927</v>
      </c>
    </row>
    <row r="20" spans="2:7" x14ac:dyDescent="0.4">
      <c r="B20" s="19"/>
      <c r="C20" s="23" t="s">
        <v>23</v>
      </c>
      <c r="D20" s="24"/>
      <c r="E20" s="25">
        <f xml:space="preserve"> +E12 - E19</f>
        <v>42585396</v>
      </c>
      <c r="F20" s="22">
        <f xml:space="preserve"> +F12 - F19</f>
        <v>33589957</v>
      </c>
      <c r="G20" s="25">
        <f t="shared" si="0"/>
        <v>8995439</v>
      </c>
    </row>
    <row r="21" spans="2:7" x14ac:dyDescent="0.4">
      <c r="B21" s="10" t="s">
        <v>24</v>
      </c>
      <c r="C21" s="10" t="s">
        <v>9</v>
      </c>
      <c r="D21" s="15" t="s">
        <v>25</v>
      </c>
      <c r="E21" s="16">
        <v>170181</v>
      </c>
      <c r="F21" s="13">
        <v>189090</v>
      </c>
      <c r="G21" s="16">
        <f t="shared" si="0"/>
        <v>-18909</v>
      </c>
    </row>
    <row r="22" spans="2:7" x14ac:dyDescent="0.4">
      <c r="B22" s="14"/>
      <c r="C22" s="14"/>
      <c r="D22" s="15" t="s">
        <v>26</v>
      </c>
      <c r="E22" s="16">
        <v>436508</v>
      </c>
      <c r="F22" s="17">
        <v>23894</v>
      </c>
      <c r="G22" s="16">
        <f t="shared" si="0"/>
        <v>412614</v>
      </c>
    </row>
    <row r="23" spans="2:7" x14ac:dyDescent="0.4">
      <c r="B23" s="14"/>
      <c r="C23" s="14"/>
      <c r="D23" s="15" t="s">
        <v>27</v>
      </c>
      <c r="E23" s="16">
        <v>11353164</v>
      </c>
      <c r="F23" s="18">
        <v>8464084</v>
      </c>
      <c r="G23" s="16">
        <f t="shared" si="0"/>
        <v>2889080</v>
      </c>
    </row>
    <row r="24" spans="2:7" x14ac:dyDescent="0.4">
      <c r="B24" s="14"/>
      <c r="C24" s="19"/>
      <c r="D24" s="20" t="s">
        <v>28</v>
      </c>
      <c r="E24" s="21">
        <f>+E21+E22+E23</f>
        <v>11959853</v>
      </c>
      <c r="F24" s="22">
        <f>+F21+F22+F23</f>
        <v>8677068</v>
      </c>
      <c r="G24" s="21">
        <f t="shared" si="0"/>
        <v>3282785</v>
      </c>
    </row>
    <row r="25" spans="2:7" x14ac:dyDescent="0.4">
      <c r="B25" s="14"/>
      <c r="C25" s="10" t="s">
        <v>15</v>
      </c>
      <c r="D25" s="15" t="s">
        <v>29</v>
      </c>
      <c r="E25" s="16">
        <v>309420</v>
      </c>
      <c r="F25" s="13">
        <v>343800</v>
      </c>
      <c r="G25" s="16">
        <f t="shared" si="0"/>
        <v>-34380</v>
      </c>
    </row>
    <row r="26" spans="2:7" x14ac:dyDescent="0.4">
      <c r="B26" s="14"/>
      <c r="C26" s="14"/>
      <c r="D26" s="15" t="s">
        <v>30</v>
      </c>
      <c r="E26" s="16">
        <v>5184560</v>
      </c>
      <c r="F26" s="18">
        <v>4927430</v>
      </c>
      <c r="G26" s="16">
        <f t="shared" si="0"/>
        <v>257130</v>
      </c>
    </row>
    <row r="27" spans="2:7" x14ac:dyDescent="0.4">
      <c r="B27" s="14"/>
      <c r="C27" s="19"/>
      <c r="D27" s="20" t="s">
        <v>31</v>
      </c>
      <c r="E27" s="21">
        <f>+E25+E26</f>
        <v>5493980</v>
      </c>
      <c r="F27" s="22">
        <f>+F25+F26</f>
        <v>5271230</v>
      </c>
      <c r="G27" s="21">
        <f t="shared" si="0"/>
        <v>222750</v>
      </c>
    </row>
    <row r="28" spans="2:7" x14ac:dyDescent="0.4">
      <c r="B28" s="19"/>
      <c r="C28" s="23" t="s">
        <v>32</v>
      </c>
      <c r="D28" s="26"/>
      <c r="E28" s="27">
        <f xml:space="preserve"> +E24 - E27</f>
        <v>6465873</v>
      </c>
      <c r="F28" s="22">
        <f xml:space="preserve"> +F24 - F27</f>
        <v>3405838</v>
      </c>
      <c r="G28" s="27">
        <f t="shared" si="0"/>
        <v>3060035</v>
      </c>
    </row>
    <row r="29" spans="2:7" x14ac:dyDescent="0.4">
      <c r="B29" s="23" t="s">
        <v>33</v>
      </c>
      <c r="C29" s="28"/>
      <c r="D29" s="24"/>
      <c r="E29" s="25">
        <f xml:space="preserve"> +E20 +E28</f>
        <v>49051269</v>
      </c>
      <c r="F29" s="22">
        <f xml:space="preserve"> +F20 +F28</f>
        <v>36995795</v>
      </c>
      <c r="G29" s="25">
        <f t="shared" si="0"/>
        <v>12055474</v>
      </c>
    </row>
    <row r="30" spans="2:7" x14ac:dyDescent="0.4">
      <c r="B30" s="10" t="s">
        <v>34</v>
      </c>
      <c r="C30" s="10" t="s">
        <v>9</v>
      </c>
      <c r="D30" s="15" t="s">
        <v>35</v>
      </c>
      <c r="E30" s="16">
        <v>990000</v>
      </c>
      <c r="F30" s="13">
        <v>500000</v>
      </c>
      <c r="G30" s="16">
        <f t="shared" si="0"/>
        <v>490000</v>
      </c>
    </row>
    <row r="31" spans="2:7" x14ac:dyDescent="0.4">
      <c r="B31" s="14"/>
      <c r="C31" s="14"/>
      <c r="D31" s="15" t="s">
        <v>36</v>
      </c>
      <c r="E31" s="16">
        <v>500000</v>
      </c>
      <c r="F31" s="17">
        <v>0</v>
      </c>
      <c r="G31" s="16">
        <f t="shared" si="0"/>
        <v>500000</v>
      </c>
    </row>
    <row r="32" spans="2:7" x14ac:dyDescent="0.4">
      <c r="B32" s="14"/>
      <c r="C32" s="14"/>
      <c r="D32" s="15" t="s">
        <v>37</v>
      </c>
      <c r="E32" s="16">
        <v>720410</v>
      </c>
      <c r="F32" s="18">
        <v>0</v>
      </c>
      <c r="G32" s="16">
        <f t="shared" si="0"/>
        <v>720410</v>
      </c>
    </row>
    <row r="33" spans="2:7" x14ac:dyDescent="0.4">
      <c r="B33" s="14"/>
      <c r="C33" s="19"/>
      <c r="D33" s="20" t="s">
        <v>38</v>
      </c>
      <c r="E33" s="21">
        <f>+E30+E31+E32</f>
        <v>2210410</v>
      </c>
      <c r="F33" s="22">
        <f>+F30+F31+F32</f>
        <v>500000</v>
      </c>
      <c r="G33" s="21">
        <f t="shared" si="0"/>
        <v>1710410</v>
      </c>
    </row>
    <row r="34" spans="2:7" x14ac:dyDescent="0.4">
      <c r="B34" s="14"/>
      <c r="C34" s="10" t="s">
        <v>15</v>
      </c>
      <c r="D34" s="15" t="s">
        <v>39</v>
      </c>
      <c r="E34" s="16">
        <v>500000</v>
      </c>
      <c r="F34" s="13">
        <v>500000</v>
      </c>
      <c r="G34" s="16">
        <f t="shared" si="0"/>
        <v>0</v>
      </c>
    </row>
    <row r="35" spans="2:7" x14ac:dyDescent="0.4">
      <c r="B35" s="14"/>
      <c r="C35" s="14"/>
      <c r="D35" s="15" t="s">
        <v>40</v>
      </c>
      <c r="E35" s="16">
        <v>52639</v>
      </c>
      <c r="F35" s="17">
        <v>9</v>
      </c>
      <c r="G35" s="16">
        <f t="shared" si="0"/>
        <v>52630</v>
      </c>
    </row>
    <row r="36" spans="2:7" x14ac:dyDescent="0.4">
      <c r="B36" s="14"/>
      <c r="C36" s="14"/>
      <c r="D36" s="15" t="s">
        <v>41</v>
      </c>
      <c r="E36" s="16">
        <v>990000</v>
      </c>
      <c r="F36" s="18">
        <v>0</v>
      </c>
      <c r="G36" s="16">
        <f t="shared" si="0"/>
        <v>990000</v>
      </c>
    </row>
    <row r="37" spans="2:7" x14ac:dyDescent="0.4">
      <c r="B37" s="14"/>
      <c r="C37" s="19"/>
      <c r="D37" s="20" t="s">
        <v>42</v>
      </c>
      <c r="E37" s="21">
        <f>+E34+E35+E36</f>
        <v>1542639</v>
      </c>
      <c r="F37" s="22">
        <f>+F34+F35+F36</f>
        <v>500009</v>
      </c>
      <c r="G37" s="21">
        <f t="shared" si="0"/>
        <v>1042630</v>
      </c>
    </row>
    <row r="38" spans="2:7" x14ac:dyDescent="0.4">
      <c r="B38" s="19"/>
      <c r="C38" s="29" t="s">
        <v>43</v>
      </c>
      <c r="D38" s="30"/>
      <c r="E38" s="31">
        <f xml:space="preserve"> +E33 - E37</f>
        <v>667771</v>
      </c>
      <c r="F38" s="22">
        <f xml:space="preserve"> +F33 - F37</f>
        <v>-9</v>
      </c>
      <c r="G38" s="31">
        <f t="shared" si="0"/>
        <v>667780</v>
      </c>
    </row>
    <row r="39" spans="2:7" x14ac:dyDescent="0.4">
      <c r="B39" s="23" t="s">
        <v>44</v>
      </c>
      <c r="C39" s="32"/>
      <c r="D39" s="33"/>
      <c r="E39" s="34">
        <f xml:space="preserve"> +E29 +E38</f>
        <v>49719040</v>
      </c>
      <c r="F39" s="22">
        <f xml:space="preserve"> +F29 +F38</f>
        <v>36995786</v>
      </c>
      <c r="G39" s="34">
        <f t="shared" si="0"/>
        <v>12723254</v>
      </c>
    </row>
    <row r="40" spans="2:7" x14ac:dyDescent="0.4">
      <c r="B40" s="35" t="s">
        <v>45</v>
      </c>
      <c r="C40" s="32" t="s">
        <v>46</v>
      </c>
      <c r="D40" s="33"/>
      <c r="E40" s="34">
        <v>129750824</v>
      </c>
      <c r="F40" s="22">
        <v>128355038</v>
      </c>
      <c r="G40" s="34">
        <f t="shared" si="0"/>
        <v>1395786</v>
      </c>
    </row>
    <row r="41" spans="2:7" x14ac:dyDescent="0.4">
      <c r="B41" s="36"/>
      <c r="C41" s="32" t="s">
        <v>47</v>
      </c>
      <c r="D41" s="33"/>
      <c r="E41" s="34">
        <f xml:space="preserve"> +E39 +E40</f>
        <v>179469864</v>
      </c>
      <c r="F41" s="22">
        <f xml:space="preserve"> +F39 +F40</f>
        <v>165350824</v>
      </c>
      <c r="G41" s="34">
        <f t="shared" si="0"/>
        <v>14119040</v>
      </c>
    </row>
    <row r="42" spans="2:7" x14ac:dyDescent="0.4">
      <c r="B42" s="36"/>
      <c r="C42" s="32" t="s">
        <v>48</v>
      </c>
      <c r="D42" s="33"/>
      <c r="E42" s="34">
        <v>0</v>
      </c>
      <c r="F42" s="22">
        <v>0</v>
      </c>
      <c r="G42" s="34">
        <f t="shared" si="0"/>
        <v>0</v>
      </c>
    </row>
    <row r="43" spans="2:7" x14ac:dyDescent="0.4">
      <c r="B43" s="36"/>
      <c r="C43" s="32" t="s">
        <v>49</v>
      </c>
      <c r="D43" s="33"/>
      <c r="E43" s="34">
        <v>0</v>
      </c>
      <c r="F43" s="22">
        <v>0</v>
      </c>
      <c r="G43" s="34">
        <f t="shared" si="0"/>
        <v>0</v>
      </c>
    </row>
    <row r="44" spans="2:7" x14ac:dyDescent="0.4">
      <c r="B44" s="36"/>
      <c r="C44" s="32" t="s">
        <v>50</v>
      </c>
      <c r="D44" s="33"/>
      <c r="E44" s="34">
        <v>30900000</v>
      </c>
      <c r="F44" s="22">
        <v>35600000</v>
      </c>
      <c r="G44" s="34">
        <f t="shared" si="0"/>
        <v>-4700000</v>
      </c>
    </row>
    <row r="45" spans="2:7" x14ac:dyDescent="0.4">
      <c r="B45" s="37"/>
      <c r="C45" s="32" t="s">
        <v>51</v>
      </c>
      <c r="D45" s="33"/>
      <c r="E45" s="34">
        <f xml:space="preserve"> +E41 +E42 +E43 - E44</f>
        <v>148569864</v>
      </c>
      <c r="F45" s="22">
        <f xml:space="preserve"> +F41 +F42 +F43 - F44</f>
        <v>129750824</v>
      </c>
      <c r="G45" s="34">
        <f t="shared" si="0"/>
        <v>18819040</v>
      </c>
    </row>
  </sheetData>
  <mergeCells count="13">
    <mergeCell ref="B40:B45"/>
    <mergeCell ref="B21:B28"/>
    <mergeCell ref="C21:C24"/>
    <mergeCell ref="C25:C27"/>
    <mergeCell ref="B30:B38"/>
    <mergeCell ref="C30:C33"/>
    <mergeCell ref="C34:C37"/>
    <mergeCell ref="B3:G3"/>
    <mergeCell ref="B5:G5"/>
    <mergeCell ref="B7:D7"/>
    <mergeCell ref="B8:B20"/>
    <mergeCell ref="C8:C12"/>
    <mergeCell ref="C13:C19"/>
  </mergeCells>
  <phoneticPr fontId="1"/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第二号第一様式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NAKAYAMA</dc:creator>
  <cp:lastModifiedBy>NAKAYAMA</cp:lastModifiedBy>
  <dcterms:created xsi:type="dcterms:W3CDTF">2019-06-14T05:35:42Z</dcterms:created>
  <dcterms:modified xsi:type="dcterms:W3CDTF">2019-06-14T05:35:43Z</dcterms:modified>
</cp:coreProperties>
</file>